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103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25725"/>
</workbook>
</file>

<file path=xl/calcChain.xml><?xml version="1.0" encoding="utf-8"?>
<calcChain xmlns="http://schemas.openxmlformats.org/spreadsheetml/2006/main">
  <c r="P25" i="1"/>
  <c r="P24"/>
  <c r="P14"/>
  <c r="P15"/>
  <c r="P16"/>
  <c r="P17"/>
  <c r="P18"/>
  <c r="P19"/>
  <c r="P20"/>
  <c r="P21"/>
  <c r="P22"/>
  <c r="P13"/>
  <c r="P7"/>
  <c r="P8"/>
  <c r="P9"/>
  <c r="P10"/>
  <c r="P11"/>
  <c r="P6"/>
  <c r="M26" l="1"/>
  <c r="N26"/>
  <c r="N27" s="1"/>
  <c r="O26"/>
  <c r="M23"/>
  <c r="N23"/>
  <c r="O23"/>
  <c r="O27" s="1"/>
  <c r="M12"/>
  <c r="N12"/>
  <c r="O12"/>
  <c r="P23"/>
  <c r="K23"/>
  <c r="K12"/>
  <c r="K26"/>
  <c r="L27"/>
  <c r="P26"/>
  <c r="P12"/>
  <c r="M27" l="1"/>
  <c r="P27"/>
  <c r="K27"/>
</calcChain>
</file>

<file path=xl/sharedStrings.xml><?xml version="1.0" encoding="utf-8"?>
<sst xmlns="http://schemas.openxmlformats.org/spreadsheetml/2006/main" count="154" uniqueCount="79">
  <si>
    <t>单位：万元</t>
  </si>
  <si>
    <t>序号</t>
  </si>
  <si>
    <t>债务文件</t>
  </si>
  <si>
    <t>债务名称</t>
  </si>
  <si>
    <t>债务种类</t>
  </si>
  <si>
    <t>债务用途</t>
  </si>
  <si>
    <t>发行日期</t>
  </si>
  <si>
    <t>贷款期限</t>
  </si>
  <si>
    <t>到期日</t>
  </si>
  <si>
    <t>利率</t>
  </si>
  <si>
    <t>付息方式</t>
  </si>
  <si>
    <t>债务利息（万元/年）</t>
  </si>
  <si>
    <t>偿债资金来源</t>
  </si>
  <si>
    <t>备注</t>
  </si>
  <si>
    <t>地方政府一般债券</t>
  </si>
  <si>
    <t>唐冶片区建设提升</t>
  </si>
  <si>
    <t>5年</t>
  </si>
  <si>
    <t>一年一次</t>
  </si>
  <si>
    <t>一般公共预算收入</t>
  </si>
  <si>
    <t>济财预〔2014〕15号</t>
  </si>
  <si>
    <t>2014年地方政府债券</t>
  </si>
  <si>
    <t>7年</t>
  </si>
  <si>
    <t>济财债〔2017〕7号</t>
  </si>
  <si>
    <t>2017年第二批地方政府债券</t>
  </si>
  <si>
    <t>郭店片区十村整合城中村改造项目</t>
  </si>
  <si>
    <t>3年</t>
  </si>
  <si>
    <t>（一）</t>
  </si>
  <si>
    <t>地方政府一般债券合计</t>
  </si>
  <si>
    <t>济财债〔2015〕10号</t>
  </si>
  <si>
    <t>山东省政府专项债券（一期）</t>
  </si>
  <si>
    <t>地方政府专项债券（置换债券）</t>
  </si>
  <si>
    <t>置换原存量债务</t>
  </si>
  <si>
    <t>政府性基金收入</t>
  </si>
  <si>
    <t>山东省政府专项债券（二期）</t>
  </si>
  <si>
    <t>山东省政府专项债券（三期）</t>
  </si>
  <si>
    <t>10年</t>
  </si>
  <si>
    <t>半年一次</t>
  </si>
  <si>
    <t>山东省政府定向承销发行债券</t>
  </si>
  <si>
    <t>济财债〔2017〕15号</t>
  </si>
  <si>
    <t>2017年第四批地方政府专项债券</t>
  </si>
  <si>
    <t>地方政府专项债券</t>
  </si>
  <si>
    <t>潘田片区城中村改造及历城二中建设项目</t>
  </si>
  <si>
    <t>（二）</t>
  </si>
  <si>
    <t>地方政府专项债券合计</t>
  </si>
  <si>
    <t>2005年国债转贷协议</t>
  </si>
  <si>
    <t>中央国债转贷资金</t>
  </si>
  <si>
    <t>国债转贷</t>
  </si>
  <si>
    <t>盖家沟物流园区建设项目</t>
  </si>
  <si>
    <t>15年</t>
  </si>
  <si>
    <t>盖家沟国际物流有限公司</t>
  </si>
  <si>
    <t>2006年国债转贷协议</t>
  </si>
  <si>
    <t>（三）</t>
  </si>
  <si>
    <t>国债转贷项目合计</t>
  </si>
  <si>
    <t>总计</t>
  </si>
  <si>
    <t>截止2018年底债务余额</t>
    <phoneticPr fontId="4" type="noConversion"/>
  </si>
  <si>
    <t>济财债〔2018〕11号</t>
    <phoneticPr fontId="4" type="noConversion"/>
  </si>
  <si>
    <t>2018年第四批公开发行地方政府债券</t>
    <phoneticPr fontId="4" type="noConversion"/>
  </si>
  <si>
    <t>地方政府专项债券</t>
    <phoneticPr fontId="4" type="noConversion"/>
  </si>
  <si>
    <t>生态保护修复工程</t>
    <phoneticPr fontId="4" type="noConversion"/>
  </si>
  <si>
    <t>5年</t>
    <phoneticPr fontId="4" type="noConversion"/>
  </si>
  <si>
    <t>一年一次</t>
    <phoneticPr fontId="4" type="noConversion"/>
  </si>
  <si>
    <t>政府性基金收入</t>
    <phoneticPr fontId="4" type="noConversion"/>
  </si>
  <si>
    <t>济财债〔2018〕20号</t>
    <phoneticPr fontId="4" type="noConversion"/>
  </si>
  <si>
    <t>2018年全市棚户区改造专项债券</t>
    <phoneticPr fontId="4" type="noConversion"/>
  </si>
  <si>
    <t>棚户区改造专项债券</t>
    <phoneticPr fontId="4" type="noConversion"/>
  </si>
  <si>
    <t>2018年历城区政府性债务限额及余额情况表</t>
    <phoneticPr fontId="4" type="noConversion"/>
  </si>
  <si>
    <t>2017年底余额情况</t>
    <phoneticPr fontId="4" type="noConversion"/>
  </si>
  <si>
    <t>2018年新增债务情况</t>
    <phoneticPr fontId="4" type="noConversion"/>
  </si>
  <si>
    <t>2018年债务偿还情况</t>
    <phoneticPr fontId="4" type="noConversion"/>
  </si>
  <si>
    <t>济财预〔2013〕18号</t>
    <phoneticPr fontId="4" type="noConversion"/>
  </si>
  <si>
    <t>2013年地方政府债券</t>
    <phoneticPr fontId="4" type="noConversion"/>
  </si>
  <si>
    <t>地方政府一般债券</t>
    <phoneticPr fontId="4" type="noConversion"/>
  </si>
  <si>
    <t>唐冶片区建设提升</t>
    <phoneticPr fontId="4" type="noConversion"/>
  </si>
  <si>
    <t>5年</t>
    <phoneticPr fontId="4" type="noConversion"/>
  </si>
  <si>
    <t>一年一次</t>
    <phoneticPr fontId="4" type="noConversion"/>
  </si>
  <si>
    <t>一般公共预算收入</t>
    <phoneticPr fontId="4" type="noConversion"/>
  </si>
  <si>
    <t>3年</t>
    <phoneticPr fontId="4" type="noConversion"/>
  </si>
  <si>
    <t>历城区地方政府债务限额变化情况说明：1.截止2017年底，我区政府债务限额为281249万元（济财债〔2017〕11号），其中一般债务限额72026万元，专项债务限额209223万元。2.截止2018年底，我区政府债务限额为416215万元（济财债〔2018〕30号），其中：一般债务限额70895万元，专项债务限额345320万元。2018年新增债务限额134966万元，其中一般债务限额减少1131万元，专项债务限额增加136097万元。</t>
    <phoneticPr fontId="4" type="noConversion"/>
  </si>
  <si>
    <t>表25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</si>
</sst>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31" fontId="2" fillId="0" borderId="4" xfId="0" applyNumberFormat="1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31" fontId="3" fillId="0" borderId="4" xfId="0" applyNumberFormat="1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1" fontId="0" fillId="0" borderId="0" xfId="0" applyNumberForma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31" fontId="2" fillId="0" borderId="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>
      <selection activeCell="E8" sqref="E8"/>
    </sheetView>
  </sheetViews>
  <sheetFormatPr defaultColWidth="9" defaultRowHeight="13.5"/>
  <cols>
    <col min="1" max="1" width="8.125" customWidth="1"/>
    <col min="2" max="2" width="15" customWidth="1"/>
    <col min="3" max="3" width="15.875" customWidth="1"/>
    <col min="4" max="4" width="15.25" customWidth="1"/>
    <col min="5" max="5" width="24.25" customWidth="1"/>
    <col min="6" max="6" width="13.875" customWidth="1"/>
    <col min="7" max="10" width="10" customWidth="1"/>
    <col min="11" max="15" width="12.125" customWidth="1"/>
    <col min="16" max="16" width="12" customWidth="1"/>
  </cols>
  <sheetData>
    <row r="1" spans="1:17" s="14" customFormat="1" ht="26.25" customHeight="1">
      <c r="A1" s="32" t="s">
        <v>78</v>
      </c>
      <c r="B1" s="32"/>
    </row>
    <row r="2" spans="1:17" s="14" customFormat="1" ht="39.75" customHeight="1">
      <c r="A2" s="33" t="s">
        <v>65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s="14" customFormat="1" ht="23.25" customHeight="1" thickBot="1">
      <c r="C3" s="15"/>
      <c r="D3" s="15"/>
      <c r="E3" s="15"/>
      <c r="F3" s="15"/>
      <c r="G3" s="15"/>
      <c r="H3" s="15"/>
      <c r="I3" s="15"/>
      <c r="J3" s="15"/>
      <c r="K3" s="15"/>
      <c r="L3" s="34" t="s">
        <v>0</v>
      </c>
      <c r="M3" s="34"/>
      <c r="N3" s="34"/>
      <c r="O3" s="34"/>
      <c r="P3" s="34"/>
      <c r="Q3" s="34"/>
    </row>
    <row r="4" spans="1:17" ht="29.25" customHeight="1">
      <c r="A4" s="21" t="s">
        <v>1</v>
      </c>
      <c r="B4" s="23" t="s">
        <v>2</v>
      </c>
      <c r="C4" s="23" t="s">
        <v>3</v>
      </c>
      <c r="D4" s="23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  <c r="J4" s="23" t="s">
        <v>10</v>
      </c>
      <c r="K4" s="23" t="s">
        <v>11</v>
      </c>
      <c r="L4" s="23" t="s">
        <v>12</v>
      </c>
      <c r="M4" s="35" t="s">
        <v>66</v>
      </c>
      <c r="N4" s="35" t="s">
        <v>67</v>
      </c>
      <c r="O4" s="35" t="s">
        <v>68</v>
      </c>
      <c r="P4" s="23" t="s">
        <v>54</v>
      </c>
      <c r="Q4" s="26" t="s">
        <v>13</v>
      </c>
    </row>
    <row r="5" spans="1:17" ht="29.25" customHeight="1">
      <c r="A5" s="2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36"/>
      <c r="N5" s="36"/>
      <c r="O5" s="36"/>
      <c r="P5" s="24"/>
      <c r="Q5" s="27"/>
    </row>
    <row r="6" spans="1:17" ht="47.25" customHeight="1">
      <c r="A6" s="10">
        <v>1</v>
      </c>
      <c r="B6" s="11" t="s">
        <v>19</v>
      </c>
      <c r="C6" s="11" t="s">
        <v>20</v>
      </c>
      <c r="D6" s="11" t="s">
        <v>14</v>
      </c>
      <c r="E6" s="11" t="s">
        <v>15</v>
      </c>
      <c r="F6" s="2">
        <v>41883</v>
      </c>
      <c r="G6" s="3" t="s">
        <v>16</v>
      </c>
      <c r="H6" s="2">
        <v>43709</v>
      </c>
      <c r="I6" s="6">
        <v>3.75</v>
      </c>
      <c r="J6" s="3" t="s">
        <v>17</v>
      </c>
      <c r="K6" s="6">
        <v>75</v>
      </c>
      <c r="L6" s="3" t="s">
        <v>18</v>
      </c>
      <c r="M6" s="3">
        <v>2000</v>
      </c>
      <c r="N6" s="3"/>
      <c r="O6" s="3"/>
      <c r="P6" s="6">
        <f>M6+N6-O6</f>
        <v>2000</v>
      </c>
      <c r="Q6" s="7"/>
    </row>
    <row r="7" spans="1:17" ht="47.25" customHeight="1">
      <c r="A7" s="10">
        <v>2</v>
      </c>
      <c r="B7" s="11" t="s">
        <v>19</v>
      </c>
      <c r="C7" s="11" t="s">
        <v>20</v>
      </c>
      <c r="D7" s="11" t="s">
        <v>14</v>
      </c>
      <c r="E7" s="11" t="s">
        <v>15</v>
      </c>
      <c r="F7" s="2">
        <v>41883</v>
      </c>
      <c r="G7" s="3" t="s">
        <v>21</v>
      </c>
      <c r="H7" s="2">
        <v>44440</v>
      </c>
      <c r="I7" s="6">
        <v>3.88</v>
      </c>
      <c r="J7" s="3" t="s">
        <v>17</v>
      </c>
      <c r="K7" s="6">
        <v>194</v>
      </c>
      <c r="L7" s="3" t="s">
        <v>18</v>
      </c>
      <c r="M7" s="3">
        <v>5000</v>
      </c>
      <c r="N7" s="3"/>
      <c r="O7" s="3"/>
      <c r="P7" s="6">
        <f t="shared" ref="P7:P11" si="0">M7+N7-O7</f>
        <v>5000</v>
      </c>
      <c r="Q7" s="7"/>
    </row>
    <row r="8" spans="1:17" ht="47.25" customHeight="1">
      <c r="A8" s="17">
        <v>3</v>
      </c>
      <c r="B8" s="16" t="s">
        <v>69</v>
      </c>
      <c r="C8" s="16" t="s">
        <v>70</v>
      </c>
      <c r="D8" s="16" t="s">
        <v>71</v>
      </c>
      <c r="E8" s="16" t="s">
        <v>72</v>
      </c>
      <c r="F8" s="2">
        <v>41526</v>
      </c>
      <c r="G8" s="3" t="s">
        <v>73</v>
      </c>
      <c r="H8" s="2">
        <v>43352</v>
      </c>
      <c r="I8" s="6">
        <v>3.94</v>
      </c>
      <c r="J8" s="3" t="s">
        <v>74</v>
      </c>
      <c r="K8" s="6">
        <v>275.8</v>
      </c>
      <c r="L8" s="3" t="s">
        <v>75</v>
      </c>
      <c r="M8" s="3">
        <v>7000</v>
      </c>
      <c r="N8" s="3"/>
      <c r="O8" s="3">
        <v>7000</v>
      </c>
      <c r="P8" s="6">
        <f t="shared" si="0"/>
        <v>0</v>
      </c>
      <c r="Q8" s="7"/>
    </row>
    <row r="9" spans="1:17" ht="47.25" customHeight="1">
      <c r="A9" s="17">
        <v>4</v>
      </c>
      <c r="B9" s="11" t="s">
        <v>22</v>
      </c>
      <c r="C9" s="11" t="s">
        <v>23</v>
      </c>
      <c r="D9" s="11" t="s">
        <v>14</v>
      </c>
      <c r="E9" s="11" t="s">
        <v>24</v>
      </c>
      <c r="F9" s="2">
        <v>42909</v>
      </c>
      <c r="G9" s="3" t="s">
        <v>25</v>
      </c>
      <c r="H9" s="2">
        <v>44005</v>
      </c>
      <c r="I9" s="6">
        <v>4.04</v>
      </c>
      <c r="J9" s="3" t="s">
        <v>17</v>
      </c>
      <c r="K9" s="6">
        <v>241.59</v>
      </c>
      <c r="L9" s="3" t="s">
        <v>18</v>
      </c>
      <c r="M9" s="3">
        <v>5980</v>
      </c>
      <c r="N9" s="3"/>
      <c r="O9" s="3"/>
      <c r="P9" s="6">
        <f t="shared" si="0"/>
        <v>5980</v>
      </c>
      <c r="Q9" s="7"/>
    </row>
    <row r="10" spans="1:17" ht="47.25" customHeight="1">
      <c r="A10" s="17">
        <v>5</v>
      </c>
      <c r="B10" s="11" t="s">
        <v>22</v>
      </c>
      <c r="C10" s="11" t="s">
        <v>23</v>
      </c>
      <c r="D10" s="11" t="s">
        <v>14</v>
      </c>
      <c r="E10" s="11" t="s">
        <v>24</v>
      </c>
      <c r="F10" s="2">
        <v>42909</v>
      </c>
      <c r="G10" s="3" t="s">
        <v>16</v>
      </c>
      <c r="H10" s="2">
        <v>44735</v>
      </c>
      <c r="I10" s="6">
        <v>4.2</v>
      </c>
      <c r="J10" s="3" t="s">
        <v>17</v>
      </c>
      <c r="K10" s="6">
        <v>147.41999999999999</v>
      </c>
      <c r="L10" s="3" t="s">
        <v>18</v>
      </c>
      <c r="M10" s="3">
        <v>3510</v>
      </c>
      <c r="N10" s="3"/>
      <c r="O10" s="3"/>
      <c r="P10" s="6">
        <f t="shared" si="0"/>
        <v>3510</v>
      </c>
      <c r="Q10" s="7"/>
    </row>
    <row r="11" spans="1:17" ht="47.25" customHeight="1">
      <c r="A11" s="17">
        <v>6</v>
      </c>
      <c r="B11" s="11" t="s">
        <v>22</v>
      </c>
      <c r="C11" s="11" t="s">
        <v>23</v>
      </c>
      <c r="D11" s="11" t="s">
        <v>14</v>
      </c>
      <c r="E11" s="11" t="s">
        <v>24</v>
      </c>
      <c r="F11" s="2">
        <v>42909</v>
      </c>
      <c r="G11" s="3" t="s">
        <v>25</v>
      </c>
      <c r="H11" s="2">
        <v>44005</v>
      </c>
      <c r="I11" s="6">
        <v>4.2300000000000004</v>
      </c>
      <c r="J11" s="3" t="s">
        <v>17</v>
      </c>
      <c r="K11" s="6">
        <v>148.47</v>
      </c>
      <c r="L11" s="3" t="s">
        <v>18</v>
      </c>
      <c r="M11" s="3">
        <v>3510</v>
      </c>
      <c r="N11" s="3"/>
      <c r="O11" s="3"/>
      <c r="P11" s="6">
        <f t="shared" si="0"/>
        <v>3510</v>
      </c>
      <c r="Q11" s="7"/>
    </row>
    <row r="12" spans="1:17" s="1" customFormat="1" ht="47.25" customHeight="1">
      <c r="A12" s="13" t="s">
        <v>26</v>
      </c>
      <c r="B12" s="25" t="s">
        <v>27</v>
      </c>
      <c r="C12" s="25"/>
      <c r="D12" s="25"/>
      <c r="E12" s="12"/>
      <c r="F12" s="4"/>
      <c r="G12" s="5"/>
      <c r="H12" s="4"/>
      <c r="I12" s="8"/>
      <c r="J12" s="5"/>
      <c r="K12" s="8">
        <f>SUM(K6:K11)</f>
        <v>1082.28</v>
      </c>
      <c r="L12" s="5"/>
      <c r="M12" s="8">
        <f t="shared" ref="M12:O12" si="1">SUM(M6:M11)</f>
        <v>27000</v>
      </c>
      <c r="N12" s="8">
        <f t="shared" si="1"/>
        <v>0</v>
      </c>
      <c r="O12" s="8">
        <f t="shared" si="1"/>
        <v>7000</v>
      </c>
      <c r="P12" s="8">
        <f>SUM(P6:P11)</f>
        <v>20000</v>
      </c>
      <c r="Q12" s="9"/>
    </row>
    <row r="13" spans="1:17" ht="47.25" customHeight="1">
      <c r="A13" s="10">
        <v>1</v>
      </c>
      <c r="B13" s="11" t="s">
        <v>28</v>
      </c>
      <c r="C13" s="11" t="s">
        <v>29</v>
      </c>
      <c r="D13" s="11" t="s">
        <v>30</v>
      </c>
      <c r="E13" s="11" t="s">
        <v>31</v>
      </c>
      <c r="F13" s="2">
        <v>42209</v>
      </c>
      <c r="G13" s="3" t="s">
        <v>16</v>
      </c>
      <c r="H13" s="2">
        <v>44039</v>
      </c>
      <c r="I13" s="6">
        <v>3.16</v>
      </c>
      <c r="J13" s="3" t="s">
        <v>17</v>
      </c>
      <c r="K13" s="6">
        <v>1314.31</v>
      </c>
      <c r="L13" s="3" t="s">
        <v>32</v>
      </c>
      <c r="M13" s="3">
        <v>41592</v>
      </c>
      <c r="N13" s="3"/>
      <c r="O13" s="3"/>
      <c r="P13" s="6">
        <f>M13+N13-O13</f>
        <v>41592</v>
      </c>
      <c r="Q13" s="7"/>
    </row>
    <row r="14" spans="1:17" ht="47.25" customHeight="1">
      <c r="A14" s="10">
        <v>2</v>
      </c>
      <c r="B14" s="11" t="s">
        <v>28</v>
      </c>
      <c r="C14" s="11" t="s">
        <v>33</v>
      </c>
      <c r="D14" s="11" t="s">
        <v>30</v>
      </c>
      <c r="E14" s="11" t="s">
        <v>31</v>
      </c>
      <c r="F14" s="2">
        <v>42209</v>
      </c>
      <c r="G14" s="3" t="s">
        <v>21</v>
      </c>
      <c r="H14" s="2">
        <v>44769</v>
      </c>
      <c r="I14" s="6">
        <v>3.46</v>
      </c>
      <c r="J14" s="3" t="s">
        <v>17</v>
      </c>
      <c r="K14" s="6">
        <v>575.64</v>
      </c>
      <c r="L14" s="3" t="s">
        <v>32</v>
      </c>
      <c r="M14" s="3">
        <v>16637</v>
      </c>
      <c r="N14" s="3"/>
      <c r="O14" s="3"/>
      <c r="P14" s="6">
        <f t="shared" ref="P14:P22" si="2">M14+N14-O14</f>
        <v>16637</v>
      </c>
      <c r="Q14" s="7"/>
    </row>
    <row r="15" spans="1:17" ht="47.25" customHeight="1">
      <c r="A15" s="17">
        <v>3</v>
      </c>
      <c r="B15" s="11" t="s">
        <v>28</v>
      </c>
      <c r="C15" s="11" t="s">
        <v>34</v>
      </c>
      <c r="D15" s="11" t="s">
        <v>30</v>
      </c>
      <c r="E15" s="11" t="s">
        <v>31</v>
      </c>
      <c r="F15" s="2">
        <v>42209</v>
      </c>
      <c r="G15" s="3" t="s">
        <v>35</v>
      </c>
      <c r="H15" s="2">
        <v>45865</v>
      </c>
      <c r="I15" s="6">
        <v>3.5</v>
      </c>
      <c r="J15" s="3" t="s">
        <v>36</v>
      </c>
      <c r="K15" s="6">
        <v>873.39</v>
      </c>
      <c r="L15" s="3" t="s">
        <v>32</v>
      </c>
      <c r="M15" s="3">
        <v>24954</v>
      </c>
      <c r="N15" s="3"/>
      <c r="O15" s="3"/>
      <c r="P15" s="6">
        <f t="shared" si="2"/>
        <v>24954</v>
      </c>
      <c r="Q15" s="7"/>
    </row>
    <row r="16" spans="1:17" ht="47.25" customHeight="1">
      <c r="A16" s="17">
        <v>4</v>
      </c>
      <c r="B16" s="11" t="s">
        <v>28</v>
      </c>
      <c r="C16" s="11" t="s">
        <v>37</v>
      </c>
      <c r="D16" s="11" t="s">
        <v>30</v>
      </c>
      <c r="E16" s="11" t="s">
        <v>31</v>
      </c>
      <c r="F16" s="2">
        <v>42181</v>
      </c>
      <c r="G16" s="3" t="s">
        <v>21</v>
      </c>
      <c r="H16" s="2">
        <v>44742</v>
      </c>
      <c r="I16" s="6">
        <v>4.05</v>
      </c>
      <c r="J16" s="3" t="s">
        <v>17</v>
      </c>
      <c r="K16" s="6">
        <v>50.63</v>
      </c>
      <c r="L16" s="3" t="s">
        <v>32</v>
      </c>
      <c r="M16" s="3">
        <v>1250</v>
      </c>
      <c r="N16" s="3"/>
      <c r="O16" s="3"/>
      <c r="P16" s="6">
        <f t="shared" si="2"/>
        <v>1250</v>
      </c>
      <c r="Q16" s="7"/>
    </row>
    <row r="17" spans="1:17" ht="47.25" customHeight="1">
      <c r="A17" s="17">
        <v>5</v>
      </c>
      <c r="B17" s="11" t="s">
        <v>28</v>
      </c>
      <c r="C17" s="11" t="s">
        <v>37</v>
      </c>
      <c r="D17" s="11" t="s">
        <v>30</v>
      </c>
      <c r="E17" s="11" t="s">
        <v>31</v>
      </c>
      <c r="F17" s="2">
        <v>42181</v>
      </c>
      <c r="G17" s="3" t="s">
        <v>16</v>
      </c>
      <c r="H17" s="2">
        <v>44012</v>
      </c>
      <c r="I17" s="6">
        <v>3.68</v>
      </c>
      <c r="J17" s="3" t="s">
        <v>17</v>
      </c>
      <c r="K17" s="6">
        <v>46</v>
      </c>
      <c r="L17" s="3" t="s">
        <v>32</v>
      </c>
      <c r="M17" s="3">
        <v>1250</v>
      </c>
      <c r="N17" s="3"/>
      <c r="O17" s="3"/>
      <c r="P17" s="6">
        <f t="shared" si="2"/>
        <v>1250</v>
      </c>
      <c r="Q17" s="7"/>
    </row>
    <row r="18" spans="1:17" ht="47.25" customHeight="1">
      <c r="A18" s="17">
        <v>6</v>
      </c>
      <c r="B18" s="11" t="s">
        <v>28</v>
      </c>
      <c r="C18" s="11" t="s">
        <v>37</v>
      </c>
      <c r="D18" s="11" t="s">
        <v>30</v>
      </c>
      <c r="E18" s="11" t="s">
        <v>31</v>
      </c>
      <c r="F18" s="2">
        <v>42181</v>
      </c>
      <c r="G18" s="3" t="s">
        <v>35</v>
      </c>
      <c r="H18" s="2">
        <v>45838</v>
      </c>
      <c r="I18" s="6">
        <v>4.13</v>
      </c>
      <c r="J18" s="3" t="s">
        <v>36</v>
      </c>
      <c r="K18" s="6">
        <v>34.4</v>
      </c>
      <c r="L18" s="3" t="s">
        <v>32</v>
      </c>
      <c r="M18" s="3">
        <v>833</v>
      </c>
      <c r="N18" s="3"/>
      <c r="O18" s="3"/>
      <c r="P18" s="6">
        <f t="shared" si="2"/>
        <v>833</v>
      </c>
      <c r="Q18" s="7"/>
    </row>
    <row r="19" spans="1:17" ht="47.25" customHeight="1">
      <c r="A19" s="17">
        <v>7</v>
      </c>
      <c r="B19" s="16" t="s">
        <v>28</v>
      </c>
      <c r="C19" s="16" t="s">
        <v>37</v>
      </c>
      <c r="D19" s="16" t="s">
        <v>30</v>
      </c>
      <c r="E19" s="16" t="s">
        <v>31</v>
      </c>
      <c r="F19" s="2">
        <v>42181</v>
      </c>
      <c r="G19" s="3" t="s">
        <v>76</v>
      </c>
      <c r="H19" s="2">
        <v>43281</v>
      </c>
      <c r="I19" s="6">
        <v>3.3</v>
      </c>
      <c r="J19" s="3" t="s">
        <v>74</v>
      </c>
      <c r="K19" s="6">
        <v>27.52</v>
      </c>
      <c r="L19" s="3" t="s">
        <v>32</v>
      </c>
      <c r="M19" s="3">
        <v>834</v>
      </c>
      <c r="N19" s="3"/>
      <c r="O19" s="3">
        <v>834</v>
      </c>
      <c r="P19" s="6">
        <f t="shared" si="2"/>
        <v>0</v>
      </c>
      <c r="Q19" s="7"/>
    </row>
    <row r="20" spans="1:17" ht="47.25" customHeight="1">
      <c r="A20" s="17">
        <v>8</v>
      </c>
      <c r="B20" s="3" t="s">
        <v>38</v>
      </c>
      <c r="C20" s="3" t="s">
        <v>39</v>
      </c>
      <c r="D20" s="11" t="s">
        <v>40</v>
      </c>
      <c r="E20" s="11" t="s">
        <v>41</v>
      </c>
      <c r="F20" s="2">
        <v>42961</v>
      </c>
      <c r="G20" s="3" t="s">
        <v>21</v>
      </c>
      <c r="H20" s="2">
        <v>45518</v>
      </c>
      <c r="I20" s="6">
        <v>4</v>
      </c>
      <c r="J20" s="3" t="s">
        <v>17</v>
      </c>
      <c r="K20" s="6">
        <v>2680</v>
      </c>
      <c r="L20" s="3" t="s">
        <v>32</v>
      </c>
      <c r="M20" s="3">
        <v>67000</v>
      </c>
      <c r="N20" s="3"/>
      <c r="O20" s="3"/>
      <c r="P20" s="6">
        <f t="shared" si="2"/>
        <v>67000</v>
      </c>
      <c r="Q20" s="7"/>
    </row>
    <row r="21" spans="1:17" ht="47.25" customHeight="1">
      <c r="A21" s="17">
        <v>9</v>
      </c>
      <c r="B21" s="3" t="s">
        <v>55</v>
      </c>
      <c r="C21" s="3" t="s">
        <v>56</v>
      </c>
      <c r="D21" s="11" t="s">
        <v>57</v>
      </c>
      <c r="E21" s="11" t="s">
        <v>58</v>
      </c>
      <c r="F21" s="2">
        <v>43318</v>
      </c>
      <c r="G21" s="3" t="s">
        <v>59</v>
      </c>
      <c r="H21" s="2">
        <v>45144</v>
      </c>
      <c r="I21" s="6">
        <v>3.67</v>
      </c>
      <c r="J21" s="3" t="s">
        <v>60</v>
      </c>
      <c r="K21" s="6">
        <v>89.915000000000006</v>
      </c>
      <c r="L21" s="3" t="s">
        <v>61</v>
      </c>
      <c r="M21" s="3"/>
      <c r="N21" s="3">
        <v>2450</v>
      </c>
      <c r="O21" s="3"/>
      <c r="P21" s="6">
        <f t="shared" si="2"/>
        <v>2450</v>
      </c>
      <c r="Q21" s="7"/>
    </row>
    <row r="22" spans="1:17" ht="47.25" customHeight="1">
      <c r="A22" s="17">
        <v>10</v>
      </c>
      <c r="B22" s="3" t="s">
        <v>62</v>
      </c>
      <c r="C22" s="3" t="s">
        <v>63</v>
      </c>
      <c r="D22" s="11" t="s">
        <v>57</v>
      </c>
      <c r="E22" s="11" t="s">
        <v>64</v>
      </c>
      <c r="F22" s="2">
        <v>43343</v>
      </c>
      <c r="G22" s="3" t="s">
        <v>59</v>
      </c>
      <c r="H22" s="2">
        <v>45169</v>
      </c>
      <c r="I22" s="6">
        <v>3.8</v>
      </c>
      <c r="J22" s="3" t="s">
        <v>60</v>
      </c>
      <c r="K22" s="6">
        <v>5078.5860000000002</v>
      </c>
      <c r="L22" s="3" t="s">
        <v>61</v>
      </c>
      <c r="M22" s="3"/>
      <c r="N22" s="3">
        <v>133647</v>
      </c>
      <c r="O22" s="3"/>
      <c r="P22" s="6">
        <f t="shared" si="2"/>
        <v>133647</v>
      </c>
      <c r="Q22" s="7"/>
    </row>
    <row r="23" spans="1:17" s="1" customFormat="1" ht="47.25" customHeight="1">
      <c r="A23" s="13" t="s">
        <v>42</v>
      </c>
      <c r="B23" s="25" t="s">
        <v>43</v>
      </c>
      <c r="C23" s="25"/>
      <c r="D23" s="25"/>
      <c r="E23" s="12"/>
      <c r="F23" s="4"/>
      <c r="G23" s="5"/>
      <c r="H23" s="4"/>
      <c r="I23" s="8"/>
      <c r="J23" s="5"/>
      <c r="K23" s="8">
        <f>SUM(K13:K22)</f>
        <v>10770.391</v>
      </c>
      <c r="L23" s="5"/>
      <c r="M23" s="8">
        <f t="shared" ref="M23:O23" si="3">SUM(M13:M22)</f>
        <v>154350</v>
      </c>
      <c r="N23" s="8">
        <f t="shared" si="3"/>
        <v>136097</v>
      </c>
      <c r="O23" s="8">
        <f t="shared" si="3"/>
        <v>834</v>
      </c>
      <c r="P23" s="8">
        <f>SUM(P13:P22)</f>
        <v>289613</v>
      </c>
      <c r="Q23" s="9"/>
    </row>
    <row r="24" spans="1:17" ht="47.25" customHeight="1">
      <c r="A24" s="10">
        <v>1</v>
      </c>
      <c r="B24" s="11" t="s">
        <v>44</v>
      </c>
      <c r="C24" s="11" t="s">
        <v>45</v>
      </c>
      <c r="D24" s="11" t="s">
        <v>46</v>
      </c>
      <c r="E24" s="11" t="s">
        <v>47</v>
      </c>
      <c r="F24" s="2">
        <v>38568</v>
      </c>
      <c r="G24" s="3" t="s">
        <v>48</v>
      </c>
      <c r="H24" s="2">
        <v>44047</v>
      </c>
      <c r="I24" s="6">
        <v>5.4</v>
      </c>
      <c r="J24" s="3" t="s">
        <v>17</v>
      </c>
      <c r="K24" s="6">
        <v>0.81</v>
      </c>
      <c r="L24" s="3" t="s">
        <v>49</v>
      </c>
      <c r="M24" s="3">
        <v>45</v>
      </c>
      <c r="N24" s="3"/>
      <c r="O24" s="3">
        <v>15</v>
      </c>
      <c r="P24" s="6">
        <f>M24+N24-O24</f>
        <v>30</v>
      </c>
      <c r="Q24" s="7"/>
    </row>
    <row r="25" spans="1:17" ht="47.25" customHeight="1">
      <c r="A25" s="10">
        <v>2</v>
      </c>
      <c r="B25" s="11" t="s">
        <v>50</v>
      </c>
      <c r="C25" s="11" t="s">
        <v>45</v>
      </c>
      <c r="D25" s="11" t="s">
        <v>46</v>
      </c>
      <c r="E25" s="11" t="s">
        <v>47</v>
      </c>
      <c r="F25" s="2">
        <v>38726</v>
      </c>
      <c r="G25" s="3" t="s">
        <v>48</v>
      </c>
      <c r="H25" s="2">
        <v>44205</v>
      </c>
      <c r="I25" s="6">
        <v>5.4</v>
      </c>
      <c r="J25" s="3" t="s">
        <v>17</v>
      </c>
      <c r="K25" s="6">
        <v>0.81</v>
      </c>
      <c r="L25" s="3" t="s">
        <v>49</v>
      </c>
      <c r="M25" s="3">
        <v>45</v>
      </c>
      <c r="N25" s="3"/>
      <c r="O25" s="3">
        <v>15</v>
      </c>
      <c r="P25" s="6">
        <f>M25+N25-O25</f>
        <v>30</v>
      </c>
      <c r="Q25" s="7"/>
    </row>
    <row r="26" spans="1:17" s="1" customFormat="1" ht="47.25" customHeight="1">
      <c r="A26" s="13" t="s">
        <v>51</v>
      </c>
      <c r="B26" s="25" t="s">
        <v>52</v>
      </c>
      <c r="C26" s="25"/>
      <c r="D26" s="25"/>
      <c r="E26" s="12"/>
      <c r="F26" s="4"/>
      <c r="G26" s="5"/>
      <c r="H26" s="4"/>
      <c r="I26" s="8"/>
      <c r="J26" s="5"/>
      <c r="K26" s="8">
        <f>SUM(K24:K25)</f>
        <v>1.62</v>
      </c>
      <c r="L26" s="5"/>
      <c r="M26" s="8">
        <f t="shared" ref="M26:O26" si="4">SUM(M24:M25)</f>
        <v>90</v>
      </c>
      <c r="N26" s="8">
        <f t="shared" si="4"/>
        <v>0</v>
      </c>
      <c r="O26" s="8">
        <f t="shared" si="4"/>
        <v>30</v>
      </c>
      <c r="P26" s="8">
        <f>SUM(P24:P25)</f>
        <v>60</v>
      </c>
      <c r="Q26" s="9"/>
    </row>
    <row r="27" spans="1:17" s="1" customFormat="1" ht="47.25" customHeight="1">
      <c r="A27" s="28" t="s">
        <v>53</v>
      </c>
      <c r="B27" s="25"/>
      <c r="C27" s="25"/>
      <c r="D27" s="25"/>
      <c r="E27" s="12"/>
      <c r="F27" s="4"/>
      <c r="G27" s="5"/>
      <c r="H27" s="4"/>
      <c r="I27" s="8"/>
      <c r="J27" s="5"/>
      <c r="K27" s="8">
        <f>K26+K23+K12</f>
        <v>11854.291000000001</v>
      </c>
      <c r="L27" s="5">
        <f>L26+L23+L12</f>
        <v>0</v>
      </c>
      <c r="M27" s="8">
        <f t="shared" ref="M27:O27" si="5">M26+M23+M12</f>
        <v>181440</v>
      </c>
      <c r="N27" s="8">
        <f t="shared" si="5"/>
        <v>136097</v>
      </c>
      <c r="O27" s="8">
        <f t="shared" si="5"/>
        <v>7864</v>
      </c>
      <c r="P27" s="8">
        <f>P26+P23+P12</f>
        <v>309673</v>
      </c>
      <c r="Q27" s="9"/>
    </row>
    <row r="28" spans="1:17" ht="54" customHeight="1">
      <c r="A28" s="29" t="s">
        <v>77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1"/>
    </row>
    <row r="29" spans="1:17" ht="38.25" customHeight="1" thickBot="1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20"/>
    </row>
    <row r="30" spans="1:17" ht="21.75" customHeight="1"/>
  </sheetData>
  <mergeCells count="26">
    <mergeCell ref="A27:D27"/>
    <mergeCell ref="A28:Q28"/>
    <mergeCell ref="A1:B1"/>
    <mergeCell ref="A2:Q2"/>
    <mergeCell ref="L3:Q3"/>
    <mergeCell ref="B12:D12"/>
    <mergeCell ref="B23:D23"/>
    <mergeCell ref="M4:M5"/>
    <mergeCell ref="N4:N5"/>
    <mergeCell ref="O4:O5"/>
    <mergeCell ref="A29:Q2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26:D26"/>
    <mergeCell ref="P4:P5"/>
    <mergeCell ref="Q4:Q5"/>
  </mergeCells>
  <phoneticPr fontId="4" type="noConversion"/>
  <pageMargins left="0.39370078740157483" right="0.39370078740157483" top="0.55118110236220474" bottom="0.55118110236220474" header="0.31496062992125984" footer="0.31496062992125984"/>
  <pageSetup paperSize="9" scale="65" orientation="landscape" r:id="rId1"/>
  <headerFooter scaleWithDoc="0" alignWithMargins="0">
    <oddFooter>&amp;C第 &amp;P 页，共 &amp;N 页</oddFooter>
  </headerFooter>
  <ignoredErrors>
    <ignoredError sqref="K2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2021-05-13T08:14:04Z</cp:lastPrinted>
  <dcterms:created xsi:type="dcterms:W3CDTF">2017-06-02T13:42:00Z</dcterms:created>
  <dcterms:modified xsi:type="dcterms:W3CDTF">2019-08-30T02:26:08Z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